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2" i="2" l="1"/>
  <c r="I12" i="2"/>
  <c r="P6" i="2" l="1"/>
  <c r="O6" i="2"/>
  <c r="M6" i="2"/>
  <c r="G6" i="2"/>
  <c r="T12" i="1" l="1"/>
  <c r="T11" i="1"/>
  <c r="T10" i="1"/>
  <c r="O9" i="1" l="1"/>
  <c r="O8" i="1"/>
  <c r="O7" i="1"/>
  <c r="O6" i="1"/>
  <c r="O5" i="1"/>
  <c r="O4" i="1"/>
  <c r="O12" i="1" s="1"/>
  <c r="M9" i="1"/>
  <c r="M8" i="1"/>
  <c r="M4" i="1"/>
  <c r="M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L12" i="1"/>
  <c r="K12" i="1"/>
  <c r="J12" i="1"/>
  <c r="I12" i="1"/>
  <c r="I16" i="1"/>
  <c r="I19" i="1" s="1"/>
  <c r="H12" i="1"/>
  <c r="H16" i="1" s="1"/>
  <c r="G12" i="1"/>
  <c r="G16" i="1"/>
  <c r="G19" i="1" s="1"/>
  <c r="F12" i="1"/>
  <c r="F16" i="1" s="1"/>
  <c r="E12" i="1"/>
  <c r="E16" i="1" s="1"/>
  <c r="D13" i="1"/>
  <c r="L16" i="1" l="1"/>
  <c r="H19" i="1"/>
  <c r="N12" i="1"/>
  <c r="N16" i="1" s="1"/>
  <c r="O16" i="1"/>
  <c r="O19" i="1" s="1"/>
  <c r="E19" i="1"/>
  <c r="M16" i="1"/>
  <c r="F19" i="1"/>
  <c r="K19" i="1" s="1"/>
  <c r="K16" i="1"/>
  <c r="M19" i="1"/>
  <c r="N19" i="1"/>
  <c r="L19" i="1" l="1"/>
</calcChain>
</file>

<file path=xl/sharedStrings.xml><?xml version="1.0" encoding="utf-8"?>
<sst xmlns="http://schemas.openxmlformats.org/spreadsheetml/2006/main" count="204" uniqueCount="117">
  <si>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</si>
  <si>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</si>
  <si>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</si>
  <si>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</si>
  <si>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</si>
  <si>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</si>
  <si>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</si>
  <si>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</si>
  <si>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</si>
  <si>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</si>
  <si>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</si>
  <si>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</si>
  <si>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</si>
  <si>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</si>
  <si>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</si>
  <si>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</si>
  <si>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</si>
  <si>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</si>
  <si>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</si>
  <si>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</si>
  <si>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</si>
  <si>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</si>
  <si>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</si>
  <si>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</si>
  <si>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</si>
  <si>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</si>
  <si>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</si>
  <si>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</si>
  <si>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</si>
  <si>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</si>
  <si>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</si>
  <si>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</si>
  <si>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</si>
  <si>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</si>
  <si>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</si>
  <si>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</si>
  <si>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</si>
  <si>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</si>
  <si>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</si>
  <si>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</si>
  <si>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</si>
  <si>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5.</t>
  </si>
  <si>
    <t>Kiri</t>
  </si>
  <si>
    <t>play off</t>
  </si>
  <si>
    <t>puolivälierät</t>
  </si>
  <si>
    <t>3.</t>
  </si>
  <si>
    <t>1.</t>
  </si>
  <si>
    <t xml:space="preserve">Kiri </t>
  </si>
  <si>
    <t>23.3.1977</t>
  </si>
  <si>
    <t>Pirjo-Riitta Paju</t>
  </si>
  <si>
    <t>****</t>
  </si>
  <si>
    <t>suomensarja</t>
  </si>
  <si>
    <t>Valo</t>
  </si>
  <si>
    <t>Kiri = Jyväskylän Kiri  (1930), kasvattajaseura</t>
  </si>
  <si>
    <t>Valo = Jyväskylän Valo  (1948)</t>
  </si>
  <si>
    <t>02.05. 1993  Kiri - Roihu  15-5</t>
  </si>
  <si>
    <t xml:space="preserve">  16 v   1 kk   9 pv</t>
  </si>
  <si>
    <t>09.05. 1993  Pesäkarhut - Kiri  10-24</t>
  </si>
  <si>
    <t xml:space="preserve">  16 v   1 kk 16 pv</t>
  </si>
  <si>
    <t>L+T</t>
  </si>
  <si>
    <t>9.</t>
  </si>
  <si>
    <t>4.</t>
  </si>
  <si>
    <t>6.</t>
  </si>
  <si>
    <t>myöh. Vauhkonen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</si>
  <si>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</si>
  <si>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</si>
  <si>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</si>
  <si>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</si>
  <si>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</si>
  <si>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</si>
  <si>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</si>
  <si>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</si>
  <si>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</si>
  <si>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</si>
  <si>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</si>
  <si>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</si>
  <si>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</si>
  <si>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</si>
  <si>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</si>
  <si>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</si>
  <si>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13.07. 1996  Kitee</t>
  </si>
  <si>
    <t>2-1  (10-3, 3-7, 2-0)</t>
  </si>
  <si>
    <t>1v</t>
  </si>
  <si>
    <t>Jussi Viljanen</t>
  </si>
  <si>
    <t>6113</t>
  </si>
  <si>
    <t>16.08. 1997  Hyvinkää</t>
  </si>
  <si>
    <t>2-0  (1-0, 4-3)</t>
  </si>
  <si>
    <t>3651</t>
  </si>
  <si>
    <t>19 v  3 kk  20 pv</t>
  </si>
  <si>
    <t xml:space="preserve"> ITÄ - LÄNSI - KORTTI</t>
  </si>
  <si>
    <t>B-TYTÖT</t>
  </si>
  <si>
    <t>11.09. 1993  Sotkamo</t>
  </si>
  <si>
    <t xml:space="preserve">  2-15</t>
  </si>
  <si>
    <t>Raimo Tuimala</t>
  </si>
  <si>
    <t>328</t>
  </si>
  <si>
    <t>23.07. 1994  Loimaa</t>
  </si>
  <si>
    <t xml:space="preserve">  2-26</t>
  </si>
  <si>
    <t>Vesa Tervo</t>
  </si>
  <si>
    <t>5/8</t>
  </si>
  <si>
    <t>1/1</t>
  </si>
  <si>
    <t>3/3</t>
  </si>
  <si>
    <t>1/4</t>
  </si>
  <si>
    <t>3/5</t>
  </si>
  <si>
    <t>2/2</t>
  </si>
  <si>
    <t>0/2</t>
  </si>
  <si>
    <t>6/12</t>
  </si>
  <si>
    <t>1/3</t>
  </si>
  <si>
    <t>0/1</t>
  </si>
  <si>
    <t>2/4</t>
  </si>
  <si>
    <t>3/4</t>
  </si>
  <si>
    <t>1/2</t>
  </si>
  <si>
    <t>8/16</t>
  </si>
  <si>
    <t>4/5</t>
  </si>
  <si>
    <t>2/5</t>
  </si>
  <si>
    <t>8/13</t>
  </si>
  <si>
    <t>4/4</t>
  </si>
  <si>
    <t>1/6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</si>
</sst>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9" borderId="1" xfId="0" applyFont="1" applyFill="1" applyBorder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165" fontId="2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/>
    <xf numFmtId="165" fontId="2" fillId="2" borderId="0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8.42578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18" width="5.7109375" style="86" customWidth="1"/>
    <col min="19" max="19" width="5.7109375" style="85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49</v>
      </c>
      <c r="C1" s="2"/>
      <c r="D1" s="3"/>
      <c r="E1" s="4" t="s">
        <v>48</v>
      </c>
      <c r="F1" s="5"/>
      <c r="G1" s="6"/>
      <c r="H1" s="3"/>
      <c r="I1" s="5" t="s">
        <v>63</v>
      </c>
      <c r="J1" s="5"/>
      <c r="K1" s="5"/>
      <c r="L1" s="3"/>
      <c r="M1" s="7"/>
      <c r="N1" s="7"/>
      <c r="O1" s="7"/>
      <c r="P1" s="84"/>
      <c r="Q1" s="84"/>
      <c r="R1" s="8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59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1993</v>
      </c>
      <c r="C4" s="27" t="s">
        <v>41</v>
      </c>
      <c r="D4" s="41" t="s">
        <v>42</v>
      </c>
      <c r="E4" s="27">
        <v>24</v>
      </c>
      <c r="F4" s="27">
        <v>0</v>
      </c>
      <c r="G4" s="27">
        <v>14</v>
      </c>
      <c r="H4" s="27">
        <v>14</v>
      </c>
      <c r="I4" s="27">
        <v>87</v>
      </c>
      <c r="J4" s="27">
        <v>33</v>
      </c>
      <c r="K4" s="27">
        <v>21</v>
      </c>
      <c r="L4" s="27">
        <v>19</v>
      </c>
      <c r="M4" s="27">
        <f>SUM(F4+G4)</f>
        <v>14</v>
      </c>
      <c r="N4" s="78">
        <v>0.48299999999999998</v>
      </c>
      <c r="O4" s="25">
        <f t="shared" ref="O4:O9" si="0">PRODUCT(I4/N4)</f>
        <v>180.12422360248448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 t="s">
        <v>43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1994</v>
      </c>
      <c r="C5" s="27" t="s">
        <v>41</v>
      </c>
      <c r="D5" s="41" t="s">
        <v>42</v>
      </c>
      <c r="E5" s="27">
        <v>22</v>
      </c>
      <c r="F5" s="27">
        <v>2</v>
      </c>
      <c r="G5" s="27">
        <v>2</v>
      </c>
      <c r="H5" s="27">
        <v>10</v>
      </c>
      <c r="I5" s="27">
        <v>47</v>
      </c>
      <c r="J5" s="27">
        <v>10</v>
      </c>
      <c r="K5" s="27">
        <v>24</v>
      </c>
      <c r="L5" s="27">
        <v>9</v>
      </c>
      <c r="M5" s="27">
        <v>4</v>
      </c>
      <c r="N5" s="78">
        <v>0.41599999999999998</v>
      </c>
      <c r="O5" s="25">
        <f t="shared" si="0"/>
        <v>112.98076923076924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 t="s">
        <v>44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1995</v>
      </c>
      <c r="C6" s="27" t="s">
        <v>45</v>
      </c>
      <c r="D6" s="41" t="s">
        <v>42</v>
      </c>
      <c r="E6" s="27">
        <v>22</v>
      </c>
      <c r="F6" s="27">
        <v>6</v>
      </c>
      <c r="G6" s="27">
        <v>39</v>
      </c>
      <c r="H6" s="27">
        <v>28</v>
      </c>
      <c r="I6" s="27">
        <v>104</v>
      </c>
      <c r="J6" s="27">
        <v>16</v>
      </c>
      <c r="K6" s="27">
        <v>16</v>
      </c>
      <c r="L6" s="27">
        <v>27</v>
      </c>
      <c r="M6" s="27">
        <v>45</v>
      </c>
      <c r="N6" s="30">
        <v>0.53900000000000003</v>
      </c>
      <c r="O6" s="25">
        <f t="shared" si="0"/>
        <v>192.94990723562151</v>
      </c>
      <c r="P6" s="19" t="s">
        <v>41</v>
      </c>
      <c r="Q6" s="19"/>
      <c r="R6" s="19" t="s">
        <v>62</v>
      </c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>
        <v>1</v>
      </c>
      <c r="AK6" s="14" t="s">
        <v>43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1996</v>
      </c>
      <c r="C7" s="27" t="s">
        <v>46</v>
      </c>
      <c r="D7" s="41" t="s">
        <v>42</v>
      </c>
      <c r="E7" s="27">
        <v>24</v>
      </c>
      <c r="F7" s="27">
        <v>11</v>
      </c>
      <c r="G7" s="27">
        <v>40</v>
      </c>
      <c r="H7" s="27">
        <v>39</v>
      </c>
      <c r="I7" s="27">
        <v>170</v>
      </c>
      <c r="J7" s="27">
        <v>12</v>
      </c>
      <c r="K7" s="27">
        <v>29</v>
      </c>
      <c r="L7" s="27">
        <v>78</v>
      </c>
      <c r="M7" s="27">
        <v>51</v>
      </c>
      <c r="N7" s="30">
        <v>0.67200000000000004</v>
      </c>
      <c r="O7" s="25">
        <f t="shared" si="0"/>
        <v>252.97619047619045</v>
      </c>
      <c r="P7" s="19" t="s">
        <v>61</v>
      </c>
      <c r="Q7" s="19"/>
      <c r="R7" s="19" t="s">
        <v>61</v>
      </c>
      <c r="S7" s="27" t="s">
        <v>45</v>
      </c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>
        <v>1</v>
      </c>
      <c r="AF7" s="27"/>
      <c r="AG7" s="27"/>
      <c r="AH7" s="27">
        <v>1</v>
      </c>
      <c r="AI7" s="27"/>
      <c r="AJ7" s="27"/>
      <c r="AK7" s="14" t="s">
        <v>43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1997</v>
      </c>
      <c r="C8" s="27" t="s">
        <v>46</v>
      </c>
      <c r="D8" s="41" t="s">
        <v>42</v>
      </c>
      <c r="E8" s="27">
        <v>24</v>
      </c>
      <c r="F8" s="27">
        <v>3</v>
      </c>
      <c r="G8" s="27">
        <v>56</v>
      </c>
      <c r="H8" s="27">
        <v>29</v>
      </c>
      <c r="I8" s="27">
        <v>150</v>
      </c>
      <c r="J8" s="27">
        <v>10</v>
      </c>
      <c r="K8" s="27">
        <v>28</v>
      </c>
      <c r="L8" s="27">
        <v>53</v>
      </c>
      <c r="M8" s="27">
        <f>PRODUCT(F8+G8)</f>
        <v>59</v>
      </c>
      <c r="N8" s="30">
        <v>0.69799999999999995</v>
      </c>
      <c r="O8" s="25">
        <f t="shared" si="0"/>
        <v>214.89971346704871</v>
      </c>
      <c r="P8" s="27" t="s">
        <v>45</v>
      </c>
      <c r="Q8" s="19"/>
      <c r="R8" s="27" t="s">
        <v>45</v>
      </c>
      <c r="S8" s="19" t="s">
        <v>60</v>
      </c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>
        <v>1</v>
      </c>
      <c r="AF8" s="27"/>
      <c r="AG8" s="27"/>
      <c r="AH8" s="27">
        <v>1</v>
      </c>
      <c r="AI8" s="27"/>
      <c r="AJ8" s="27"/>
      <c r="AK8" s="14" t="s">
        <v>43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1998</v>
      </c>
      <c r="C9" s="27" t="s">
        <v>45</v>
      </c>
      <c r="D9" s="41" t="s">
        <v>47</v>
      </c>
      <c r="E9" s="27">
        <v>18</v>
      </c>
      <c r="F9" s="27">
        <v>2</v>
      </c>
      <c r="G9" s="27">
        <v>16</v>
      </c>
      <c r="H9" s="27">
        <v>6</v>
      </c>
      <c r="I9" s="27">
        <v>53</v>
      </c>
      <c r="J9" s="27">
        <v>7</v>
      </c>
      <c r="K9" s="27">
        <v>11</v>
      </c>
      <c r="L9" s="27">
        <v>17</v>
      </c>
      <c r="M9" s="27">
        <f>PRODUCT(F9+G9)</f>
        <v>18</v>
      </c>
      <c r="N9" s="30">
        <v>0.56999999999999995</v>
      </c>
      <c r="O9" s="25">
        <f t="shared" si="0"/>
        <v>92.982456140350891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>
        <v>1</v>
      </c>
      <c r="AK9" s="14" t="s">
        <v>43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 t="s">
        <v>50</v>
      </c>
      <c r="C10" s="27"/>
      <c r="D10" s="29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25">
        <v>0</v>
      </c>
      <c r="P10" s="19"/>
      <c r="Q10" s="19"/>
      <c r="R10" s="19"/>
      <c r="S10" s="19"/>
      <c r="T10" s="25" t="e">
        <f t="shared" ref="T10:T12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79">
        <v>2007</v>
      </c>
      <c r="C11" s="80"/>
      <c r="D11" s="81" t="s">
        <v>52</v>
      </c>
      <c r="E11" s="79"/>
      <c r="F11" s="82" t="s">
        <v>51</v>
      </c>
      <c r="G11" s="79"/>
      <c r="H11" s="79"/>
      <c r="I11" s="79"/>
      <c r="J11" s="79"/>
      <c r="K11" s="79"/>
      <c r="L11" s="79"/>
      <c r="M11" s="79"/>
      <c r="N11" s="83"/>
      <c r="O11" s="25">
        <v>0</v>
      </c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17" t="s">
        <v>9</v>
      </c>
      <c r="C12" s="18"/>
      <c r="D12" s="16"/>
      <c r="E12" s="19">
        <f t="shared" ref="E12:M12" si="2">SUM(E4:E9)</f>
        <v>134</v>
      </c>
      <c r="F12" s="19">
        <f t="shared" si="2"/>
        <v>24</v>
      </c>
      <c r="G12" s="19">
        <f t="shared" si="2"/>
        <v>167</v>
      </c>
      <c r="H12" s="19">
        <f t="shared" si="2"/>
        <v>126</v>
      </c>
      <c r="I12" s="19">
        <f t="shared" si="2"/>
        <v>611</v>
      </c>
      <c r="J12" s="19">
        <f t="shared" si="2"/>
        <v>88</v>
      </c>
      <c r="K12" s="19">
        <f t="shared" si="2"/>
        <v>129</v>
      </c>
      <c r="L12" s="19">
        <f t="shared" si="2"/>
        <v>203</v>
      </c>
      <c r="M12" s="19">
        <f t="shared" si="2"/>
        <v>191</v>
      </c>
      <c r="N12" s="31">
        <f>PRODUCT(I12/O12)</f>
        <v>0.5836204614611703</v>
      </c>
      <c r="O12" s="32">
        <f>SUM(O4:O11)</f>
        <v>1046.9132601524652</v>
      </c>
      <c r="P12" s="19"/>
      <c r="Q12" s="19"/>
      <c r="R12" s="19"/>
      <c r="S12" s="19"/>
      <c r="T12" s="25" t="e">
        <f t="shared" si="1"/>
        <v>#DIV/0!</v>
      </c>
      <c r="U12" s="19">
        <f t="shared" ref="U12:AJ12" si="3">SUM(U4:U9)</f>
        <v>0</v>
      </c>
      <c r="V12" s="19">
        <f t="shared" si="3"/>
        <v>0</v>
      </c>
      <c r="W12" s="19">
        <f t="shared" si="3"/>
        <v>0</v>
      </c>
      <c r="X12" s="19">
        <f t="shared" si="3"/>
        <v>0</v>
      </c>
      <c r="Y12" s="19">
        <f t="shared" si="3"/>
        <v>0</v>
      </c>
      <c r="Z12" s="19">
        <f t="shared" si="3"/>
        <v>0</v>
      </c>
      <c r="AA12" s="19">
        <f t="shared" si="3"/>
        <v>0</v>
      </c>
      <c r="AB12" s="19">
        <f t="shared" si="3"/>
        <v>0</v>
      </c>
      <c r="AC12" s="19">
        <f t="shared" si="3"/>
        <v>0</v>
      </c>
      <c r="AD12" s="19">
        <f t="shared" si="3"/>
        <v>0</v>
      </c>
      <c r="AE12" s="19">
        <f t="shared" si="3"/>
        <v>2</v>
      </c>
      <c r="AF12" s="19">
        <f t="shared" si="3"/>
        <v>0</v>
      </c>
      <c r="AG12" s="19">
        <f t="shared" si="3"/>
        <v>0</v>
      </c>
      <c r="AH12" s="19">
        <f t="shared" si="3"/>
        <v>2</v>
      </c>
      <c r="AI12" s="19">
        <f t="shared" si="3"/>
        <v>0</v>
      </c>
      <c r="AJ12" s="19">
        <f t="shared" si="3"/>
        <v>2</v>
      </c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9" t="s">
        <v>2</v>
      </c>
      <c r="C13" s="33"/>
      <c r="D13" s="34">
        <f>SUM(F12:H12)+((I12-F12-G12)/3)+(E12/3)+(AE12*25)+(AF12*25)+(AG12*10)+(AH12*25)+(AI12*20)+(AJ12*15)</f>
        <v>631.66666666666674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36"/>
      <c r="AJ13" s="1"/>
      <c r="AK13" s="1"/>
      <c r="AL13" s="24"/>
      <c r="AM13" s="9"/>
      <c r="AN13" s="9"/>
      <c r="AO13" s="9"/>
      <c r="AP13" s="9"/>
      <c r="AQ13" s="9"/>
    </row>
    <row r="14" spans="1:43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39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38</v>
      </c>
      <c r="O15" s="25"/>
      <c r="P15" s="41" t="s">
        <v>33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3"/>
      <c r="AC15" s="42"/>
      <c r="AD15" s="13"/>
      <c r="AE15" s="13"/>
      <c r="AF15" s="13"/>
      <c r="AG15" s="13"/>
      <c r="AH15" s="13"/>
      <c r="AI15" s="13"/>
      <c r="AJ15" s="13"/>
      <c r="AK15" s="43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41" t="s">
        <v>17</v>
      </c>
      <c r="C16" s="13"/>
      <c r="D16" s="44"/>
      <c r="E16" s="27">
        <f>PRODUCT(E12)</f>
        <v>134</v>
      </c>
      <c r="F16" s="27">
        <f>PRODUCT(F12)</f>
        <v>24</v>
      </c>
      <c r="G16" s="27">
        <f>PRODUCT(G12)</f>
        <v>167</v>
      </c>
      <c r="H16" s="27">
        <f>PRODUCT(H12)</f>
        <v>126</v>
      </c>
      <c r="I16" s="27">
        <f>PRODUCT(I12)</f>
        <v>611</v>
      </c>
      <c r="J16" s="1"/>
      <c r="K16" s="45">
        <f>PRODUCT((F16+G16)/E16)</f>
        <v>1.4253731343283582</v>
      </c>
      <c r="L16" s="45">
        <f>PRODUCT(H16/E16)</f>
        <v>0.94029850746268662</v>
      </c>
      <c r="M16" s="45">
        <f>PRODUCT(I16/E16)</f>
        <v>4.5597014925373136</v>
      </c>
      <c r="N16" s="30">
        <f>PRODUCT(N12)</f>
        <v>0.5836204614611703</v>
      </c>
      <c r="O16" s="25">
        <f>PRODUCT(O12)</f>
        <v>1046.9132601524652</v>
      </c>
      <c r="P16" s="46" t="s">
        <v>34</v>
      </c>
      <c r="Q16" s="47"/>
      <c r="R16" s="47"/>
      <c r="S16" s="48" t="s">
        <v>55</v>
      </c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9" t="s">
        <v>39</v>
      </c>
      <c r="AE16" s="48"/>
      <c r="AF16" s="48" t="s">
        <v>56</v>
      </c>
      <c r="AG16" s="48"/>
      <c r="AH16" s="48"/>
      <c r="AI16" s="48"/>
      <c r="AJ16" s="49"/>
      <c r="AK16" s="50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51" t="s">
        <v>18</v>
      </c>
      <c r="C17" s="52"/>
      <c r="D17" s="53"/>
      <c r="E17" s="27"/>
      <c r="F17" s="27"/>
      <c r="G17" s="27"/>
      <c r="H17" s="27"/>
      <c r="I17" s="27"/>
      <c r="J17" s="1"/>
      <c r="K17" s="45"/>
      <c r="L17" s="45"/>
      <c r="M17" s="45"/>
      <c r="N17" s="30"/>
      <c r="O17" s="25"/>
      <c r="P17" s="54" t="s">
        <v>35</v>
      </c>
      <c r="Q17" s="55"/>
      <c r="R17" s="55"/>
      <c r="S17" s="56" t="s">
        <v>57</v>
      </c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7" t="s">
        <v>39</v>
      </c>
      <c r="AE17" s="56"/>
      <c r="AF17" s="56" t="s">
        <v>58</v>
      </c>
      <c r="AG17" s="56"/>
      <c r="AH17" s="56"/>
      <c r="AI17" s="56"/>
      <c r="AJ17" s="57"/>
      <c r="AK17" s="58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59" t="s">
        <v>19</v>
      </c>
      <c r="C18" s="60"/>
      <c r="D18" s="61"/>
      <c r="E18" s="28"/>
      <c r="F18" s="28"/>
      <c r="G18" s="28"/>
      <c r="H18" s="28"/>
      <c r="I18" s="28"/>
      <c r="J18" s="1"/>
      <c r="K18" s="62"/>
      <c r="L18" s="62"/>
      <c r="M18" s="62"/>
      <c r="N18" s="63"/>
      <c r="O18" s="25"/>
      <c r="P18" s="54" t="s">
        <v>36</v>
      </c>
      <c r="Q18" s="55"/>
      <c r="R18" s="55"/>
      <c r="S18" s="56" t="s">
        <v>57</v>
      </c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7" t="s">
        <v>39</v>
      </c>
      <c r="AE18" s="56"/>
      <c r="AF18" s="56" t="s">
        <v>58</v>
      </c>
      <c r="AG18" s="56"/>
      <c r="AH18" s="56"/>
      <c r="AI18" s="56"/>
      <c r="AJ18" s="57"/>
      <c r="AK18" s="58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64" t="s">
        <v>20</v>
      </c>
      <c r="C19" s="65"/>
      <c r="D19" s="66"/>
      <c r="E19" s="19">
        <f>SUM(E16:E18)</f>
        <v>134</v>
      </c>
      <c r="F19" s="19">
        <f>SUM(F16:F18)</f>
        <v>24</v>
      </c>
      <c r="G19" s="19">
        <f>SUM(G16:G18)</f>
        <v>167</v>
      </c>
      <c r="H19" s="19">
        <f>SUM(H16:H18)</f>
        <v>126</v>
      </c>
      <c r="I19" s="19">
        <f>SUM(I16:I18)</f>
        <v>611</v>
      </c>
      <c r="J19" s="1"/>
      <c r="K19" s="67">
        <f>PRODUCT((F19+G19)/E19)</f>
        <v>1.4253731343283582</v>
      </c>
      <c r="L19" s="67">
        <f>PRODUCT(H19/E19)</f>
        <v>0.94029850746268662</v>
      </c>
      <c r="M19" s="67">
        <f>PRODUCT(I19/E19)</f>
        <v>4.5597014925373136</v>
      </c>
      <c r="N19" s="31">
        <f>PRODUCT(I19/O19)</f>
        <v>0.5836204614611703</v>
      </c>
      <c r="O19" s="25">
        <f>SUM(O16:O18)</f>
        <v>1046.9132601524652</v>
      </c>
      <c r="P19" s="68" t="s">
        <v>37</v>
      </c>
      <c r="Q19" s="69"/>
      <c r="R19" s="69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/>
      <c r="AE19" s="70"/>
      <c r="AF19" s="70"/>
      <c r="AG19" s="70"/>
      <c r="AH19" s="70"/>
      <c r="AI19" s="70"/>
      <c r="AJ19" s="71"/>
      <c r="AK19" s="72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3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 t="s">
        <v>40</v>
      </c>
      <c r="C21" s="1"/>
      <c r="D21" s="1" t="s">
        <v>53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 t="s">
        <v>54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s="75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7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7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1"/>
      <c r="AD27" s="1"/>
      <c r="AE27" s="25"/>
      <c r="AF27" s="25"/>
      <c r="AG27" s="25"/>
      <c r="AH27" s="25"/>
      <c r="AI27" s="25"/>
      <c r="AJ27" s="25"/>
      <c r="AK27" s="25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1"/>
      <c r="AD28" s="1"/>
      <c r="AE28" s="25"/>
      <c r="AF28" s="25"/>
      <c r="AG28" s="25"/>
      <c r="AH28" s="25"/>
      <c r="AI28" s="25"/>
      <c r="AJ28" s="25"/>
      <c r="AK28" s="25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25"/>
      <c r="Q29" s="25"/>
      <c r="R29" s="25"/>
      <c r="S29" s="25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5"/>
      <c r="AF29" s="25"/>
      <c r="AG29" s="25"/>
      <c r="AH29" s="25"/>
      <c r="AI29" s="25"/>
      <c r="AJ29" s="25"/>
      <c r="AK29" s="25"/>
      <c r="AL29" s="9"/>
      <c r="AM29" s="9"/>
      <c r="AN29" s="9"/>
      <c r="AO29" s="9"/>
      <c r="AP29" s="9"/>
      <c r="AQ29" s="9"/>
    </row>
    <row r="30" spans="1:43" s="7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1"/>
      <c r="AD30" s="1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s="7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1"/>
      <c r="AD31" s="1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s="7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1"/>
      <c r="AD32" s="1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s="7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1"/>
      <c r="AD33" s="1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s="7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1"/>
      <c r="AD34" s="1"/>
      <c r="AE34" s="25"/>
      <c r="AF34" s="25"/>
      <c r="AG34" s="25"/>
      <c r="AH34" s="25"/>
      <c r="AI34" s="25"/>
      <c r="AJ34" s="25"/>
      <c r="AK34" s="25"/>
      <c r="AL34" s="24"/>
      <c r="AM34" s="9"/>
      <c r="AN34" s="9"/>
      <c r="AO34" s="9"/>
      <c r="AP34" s="9"/>
      <c r="AQ34" s="9"/>
    </row>
    <row r="35" spans="1:43" s="7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1"/>
      <c r="AD35" s="1"/>
      <c r="AE35" s="25"/>
      <c r="AF35" s="25"/>
      <c r="AG35" s="25"/>
      <c r="AH35" s="25"/>
      <c r="AI35" s="25"/>
      <c r="AJ35" s="25"/>
      <c r="AK35" s="25"/>
      <c r="AL35" s="24"/>
      <c r="AM35" s="9"/>
      <c r="AN35" s="9"/>
      <c r="AO35" s="9"/>
      <c r="AP35" s="9"/>
      <c r="AQ35" s="9"/>
    </row>
    <row r="36" spans="1:43" s="7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1"/>
      <c r="AD36" s="1"/>
      <c r="AE36" s="25"/>
      <c r="AF36" s="25"/>
      <c r="AG36" s="25"/>
      <c r="AH36" s="25"/>
      <c r="AI36" s="25"/>
      <c r="AJ36" s="25"/>
      <c r="AK36" s="25"/>
      <c r="AL36" s="24"/>
      <c r="AM36" s="9"/>
      <c r="AN36" s="9"/>
      <c r="AO36" s="9"/>
      <c r="AP36" s="9"/>
      <c r="AQ36" s="9"/>
    </row>
    <row r="37" spans="1:43" s="7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1"/>
      <c r="AD37" s="1"/>
      <c r="AE37" s="25"/>
      <c r="AF37" s="25"/>
      <c r="AG37" s="25"/>
      <c r="AH37" s="25"/>
      <c r="AI37" s="25"/>
      <c r="AJ37" s="25"/>
      <c r="AK37" s="25"/>
      <c r="AL37" s="24"/>
      <c r="AM37" s="9"/>
      <c r="AN37" s="9"/>
      <c r="AO37" s="9"/>
      <c r="AP37" s="9"/>
      <c r="AQ37" s="9"/>
    </row>
    <row r="38" spans="1:43" s="7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1"/>
      <c r="AD38" s="1"/>
      <c r="AE38" s="25"/>
      <c r="AF38" s="25"/>
      <c r="AG38" s="25"/>
      <c r="AH38" s="25"/>
      <c r="AI38" s="25"/>
      <c r="AJ38" s="25"/>
      <c r="AK38" s="25"/>
      <c r="AL38" s="24"/>
      <c r="AM38" s="9"/>
      <c r="AN38" s="9"/>
      <c r="AO38" s="9"/>
      <c r="AP38" s="9"/>
      <c r="AQ38" s="9"/>
    </row>
    <row r="39" spans="1:43" s="7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1"/>
      <c r="AD39" s="1"/>
      <c r="AE39" s="25"/>
      <c r="AF39" s="25"/>
      <c r="AG39" s="25"/>
      <c r="AH39" s="25"/>
      <c r="AI39" s="25"/>
      <c r="AJ39" s="25"/>
      <c r="AK39" s="25"/>
      <c r="AL39" s="24"/>
      <c r="AM39" s="9"/>
      <c r="AN39" s="9"/>
      <c r="AO39" s="9"/>
      <c r="AP39" s="9"/>
      <c r="AQ39" s="9"/>
    </row>
    <row r="40" spans="1:43" s="7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1"/>
      <c r="AD40" s="1"/>
      <c r="AE40" s="25"/>
      <c r="AF40" s="25"/>
      <c r="AG40" s="25"/>
      <c r="AH40" s="25"/>
      <c r="AI40" s="25"/>
      <c r="AJ40" s="25"/>
      <c r="AK40" s="25"/>
      <c r="AL40" s="24"/>
      <c r="AM40" s="9"/>
      <c r="AN40" s="9"/>
      <c r="AO40" s="9"/>
      <c r="AP40" s="9"/>
      <c r="AQ40" s="9"/>
    </row>
    <row r="41" spans="1:43" s="7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1"/>
      <c r="AD41" s="1"/>
      <c r="AE41" s="25"/>
      <c r="AF41" s="25"/>
      <c r="AG41" s="25"/>
      <c r="AH41" s="25"/>
      <c r="AI41" s="25"/>
      <c r="AJ41" s="25"/>
      <c r="AK41" s="25"/>
      <c r="AL41" s="24"/>
      <c r="AM41" s="9"/>
      <c r="AN41" s="9"/>
      <c r="AO41" s="9"/>
      <c r="AP41" s="9"/>
      <c r="AQ41" s="9"/>
    </row>
    <row r="42" spans="1:43" s="7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1"/>
      <c r="AD42" s="1"/>
      <c r="AE42" s="25"/>
      <c r="AF42" s="25"/>
      <c r="AG42" s="25"/>
      <c r="AH42" s="25"/>
      <c r="AI42" s="25"/>
      <c r="AJ42" s="25"/>
      <c r="AK42" s="25"/>
      <c r="AL42" s="24"/>
      <c r="AM42" s="9"/>
      <c r="AN42" s="9"/>
      <c r="AO42" s="9"/>
      <c r="AP42" s="9"/>
      <c r="AQ42" s="9"/>
    </row>
    <row r="43" spans="1:43" s="7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1"/>
      <c r="AD43" s="1"/>
      <c r="AE43" s="25"/>
      <c r="AF43" s="25"/>
      <c r="AG43" s="25"/>
      <c r="AH43" s="25"/>
      <c r="AI43" s="25"/>
      <c r="AJ43" s="25"/>
      <c r="AK43" s="25"/>
      <c r="AL43" s="24"/>
      <c r="AM43" s="9"/>
      <c r="AN43" s="9"/>
      <c r="AO43" s="9"/>
      <c r="AP43" s="9"/>
      <c r="AQ43" s="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P45" s="25"/>
      <c r="Q45" s="25"/>
      <c r="R45" s="25"/>
      <c r="S45" s="25"/>
      <c r="T45" s="25"/>
    </row>
    <row r="46" spans="1:43" ht="15" customHeight="1" x14ac:dyDescent="0.25">
      <c r="P46" s="25"/>
      <c r="Q46" s="25"/>
      <c r="R46" s="25"/>
      <c r="S46" s="25"/>
      <c r="T46" s="25"/>
    </row>
    <row r="47" spans="1:43" ht="15" customHeight="1" x14ac:dyDescent="0.25">
      <c r="P47" s="25"/>
      <c r="Q47" s="25"/>
      <c r="R47" s="25"/>
      <c r="S47" s="25"/>
      <c r="T47" s="25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0" style="123" customWidth="1"/>
    <col min="3" max="3" width="22.140625" style="85" customWidth="1"/>
    <col min="4" max="4" width="10.5703125" style="124" customWidth="1"/>
    <col min="5" max="5" width="10.28515625" style="124" customWidth="1"/>
    <col min="6" max="6" width="0.7109375" style="37" customWidth="1"/>
    <col min="7" max="11" width="4.7109375" style="85" customWidth="1"/>
    <col min="12" max="12" width="6.28515625" style="85" customWidth="1"/>
    <col min="13" max="16" width="4.7109375" style="85" customWidth="1"/>
    <col min="17" max="21" width="6.7109375" style="137" customWidth="1"/>
    <col min="22" max="22" width="11" style="85" customWidth="1"/>
    <col min="23" max="23" width="24.140625" style="124" customWidth="1"/>
    <col min="24" max="24" width="9.42578125" style="85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89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31"/>
      <c r="R1" s="131"/>
      <c r="S1" s="131"/>
      <c r="T1" s="131"/>
      <c r="U1" s="131"/>
      <c r="V1" s="87"/>
      <c r="W1" s="88"/>
      <c r="X1" s="89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49</v>
      </c>
      <c r="C2" s="4" t="s">
        <v>48</v>
      </c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32"/>
      <c r="R2" s="132"/>
      <c r="S2" s="132"/>
      <c r="T2" s="132"/>
      <c r="U2" s="132"/>
      <c r="V2" s="12"/>
      <c r="W2" s="91"/>
      <c r="X2" s="43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64</v>
      </c>
      <c r="C3" s="23" t="s">
        <v>65</v>
      </c>
      <c r="D3" s="94" t="s">
        <v>66</v>
      </c>
      <c r="E3" s="95" t="s">
        <v>1</v>
      </c>
      <c r="F3" s="25"/>
      <c r="G3" s="96" t="s">
        <v>67</v>
      </c>
      <c r="H3" s="97" t="s">
        <v>68</v>
      </c>
      <c r="I3" s="97" t="s">
        <v>31</v>
      </c>
      <c r="J3" s="18" t="s">
        <v>69</v>
      </c>
      <c r="K3" s="98" t="s">
        <v>70</v>
      </c>
      <c r="L3" s="98" t="s">
        <v>71</v>
      </c>
      <c r="M3" s="96" t="s">
        <v>72</v>
      </c>
      <c r="N3" s="96" t="s">
        <v>30</v>
      </c>
      <c r="O3" s="97" t="s">
        <v>73</v>
      </c>
      <c r="P3" s="96" t="s">
        <v>68</v>
      </c>
      <c r="Q3" s="133" t="s">
        <v>3</v>
      </c>
      <c r="R3" s="133">
        <v>1</v>
      </c>
      <c r="S3" s="133">
        <v>2</v>
      </c>
      <c r="T3" s="133">
        <v>3</v>
      </c>
      <c r="U3" s="133" t="s">
        <v>74</v>
      </c>
      <c r="V3" s="18" t="s">
        <v>21</v>
      </c>
      <c r="W3" s="17" t="s">
        <v>75</v>
      </c>
      <c r="X3" s="17" t="s">
        <v>76</v>
      </c>
      <c r="Y3" s="90"/>
      <c r="Z3" s="90"/>
      <c r="AA3" s="90"/>
      <c r="AB3" s="90"/>
      <c r="AC3" s="90"/>
      <c r="AD3" s="90"/>
    </row>
    <row r="4" spans="1:30" x14ac:dyDescent="0.25">
      <c r="A4" s="126"/>
      <c r="B4" s="99" t="s">
        <v>80</v>
      </c>
      <c r="C4" s="128" t="s">
        <v>81</v>
      </c>
      <c r="D4" s="99" t="s">
        <v>77</v>
      </c>
      <c r="E4" s="129" t="s">
        <v>42</v>
      </c>
      <c r="F4" s="148"/>
      <c r="G4" s="100">
        <v>1</v>
      </c>
      <c r="H4" s="100"/>
      <c r="I4" s="100"/>
      <c r="J4" s="100" t="s">
        <v>82</v>
      </c>
      <c r="K4" s="100">
        <v>8</v>
      </c>
      <c r="L4" s="100"/>
      <c r="M4" s="100">
        <v>1</v>
      </c>
      <c r="N4" s="100"/>
      <c r="O4" s="100">
        <v>3</v>
      </c>
      <c r="P4" s="100"/>
      <c r="Q4" s="101" t="s">
        <v>105</v>
      </c>
      <c r="R4" s="101" t="s">
        <v>106</v>
      </c>
      <c r="S4" s="101" t="s">
        <v>107</v>
      </c>
      <c r="T4" s="101" t="s">
        <v>108</v>
      </c>
      <c r="U4" s="101" t="s">
        <v>109</v>
      </c>
      <c r="V4" s="146">
        <v>0.5</v>
      </c>
      <c r="W4" s="128" t="s">
        <v>83</v>
      </c>
      <c r="X4" s="101" t="s">
        <v>84</v>
      </c>
      <c r="Y4" s="90"/>
      <c r="Z4" s="90"/>
      <c r="AA4" s="90"/>
      <c r="AB4" s="90"/>
      <c r="AC4" s="90"/>
      <c r="AD4" s="90"/>
    </row>
    <row r="5" spans="1:30" x14ac:dyDescent="0.25">
      <c r="A5" s="126"/>
      <c r="B5" s="99" t="s">
        <v>85</v>
      </c>
      <c r="C5" s="128" t="s">
        <v>86</v>
      </c>
      <c r="D5" s="99" t="s">
        <v>77</v>
      </c>
      <c r="E5" s="129" t="s">
        <v>42</v>
      </c>
      <c r="F5" s="148"/>
      <c r="G5" s="100">
        <v>1</v>
      </c>
      <c r="H5" s="100"/>
      <c r="I5" s="100"/>
      <c r="J5" s="100" t="s">
        <v>78</v>
      </c>
      <c r="K5" s="100">
        <v>7</v>
      </c>
      <c r="L5" s="100"/>
      <c r="M5" s="100">
        <v>1</v>
      </c>
      <c r="N5" s="100"/>
      <c r="O5" s="100">
        <v>1</v>
      </c>
      <c r="P5" s="100">
        <v>1</v>
      </c>
      <c r="Q5" s="101" t="s">
        <v>108</v>
      </c>
      <c r="R5" s="101" t="s">
        <v>110</v>
      </c>
      <c r="S5" s="101"/>
      <c r="T5" s="101" t="s">
        <v>107</v>
      </c>
      <c r="U5" s="101" t="s">
        <v>99</v>
      </c>
      <c r="V5" s="146">
        <v>0.5</v>
      </c>
      <c r="W5" s="128" t="s">
        <v>83</v>
      </c>
      <c r="X5" s="101" t="s">
        <v>87</v>
      </c>
      <c r="Y5" s="90"/>
      <c r="Z5" s="90"/>
      <c r="AA5" s="90"/>
      <c r="AB5" s="90"/>
      <c r="AC5" s="90"/>
      <c r="AD5" s="90"/>
    </row>
    <row r="6" spans="1:30" x14ac:dyDescent="0.25">
      <c r="A6" s="24"/>
      <c r="B6" s="23" t="s">
        <v>9</v>
      </c>
      <c r="C6" s="18"/>
      <c r="D6" s="17"/>
      <c r="E6" s="102"/>
      <c r="F6" s="103"/>
      <c r="G6" s="19">
        <f>SUM(G4:G5)</f>
        <v>2</v>
      </c>
      <c r="H6" s="19"/>
      <c r="I6" s="19"/>
      <c r="J6" s="18"/>
      <c r="K6" s="18"/>
      <c r="L6" s="18"/>
      <c r="M6" s="19">
        <f t="shared" ref="M6:U6" si="0">SUM(M4:M5)</f>
        <v>2</v>
      </c>
      <c r="N6" s="19"/>
      <c r="O6" s="19">
        <f t="shared" si="0"/>
        <v>4</v>
      </c>
      <c r="P6" s="19">
        <f t="shared" si="0"/>
        <v>1</v>
      </c>
      <c r="Q6" s="105" t="s">
        <v>111</v>
      </c>
      <c r="R6" s="105" t="s">
        <v>113</v>
      </c>
      <c r="S6" s="105" t="s">
        <v>107</v>
      </c>
      <c r="T6" s="105" t="s">
        <v>113</v>
      </c>
      <c r="U6" s="105" t="s">
        <v>112</v>
      </c>
      <c r="V6" s="31">
        <v>0.5</v>
      </c>
      <c r="W6" s="104"/>
      <c r="X6" s="105"/>
      <c r="Y6" s="90"/>
      <c r="Z6" s="90"/>
      <c r="AA6" s="90"/>
      <c r="AB6" s="90"/>
      <c r="AC6" s="90"/>
      <c r="AD6" s="90"/>
    </row>
    <row r="7" spans="1:30" x14ac:dyDescent="0.25">
      <c r="A7" s="24"/>
      <c r="B7" s="106" t="s">
        <v>79</v>
      </c>
      <c r="C7" s="107" t="s">
        <v>88</v>
      </c>
      <c r="D7" s="108"/>
      <c r="E7" s="109"/>
      <c r="F7" s="110"/>
      <c r="G7" s="111"/>
      <c r="H7" s="111"/>
      <c r="I7" s="111"/>
      <c r="J7" s="112"/>
      <c r="K7" s="112"/>
      <c r="L7" s="112"/>
      <c r="M7" s="111"/>
      <c r="N7" s="111"/>
      <c r="O7" s="111"/>
      <c r="P7" s="111"/>
      <c r="Q7" s="134"/>
      <c r="R7" s="134"/>
      <c r="S7" s="134"/>
      <c r="T7" s="134"/>
      <c r="U7" s="134"/>
      <c r="V7" s="111"/>
      <c r="W7" s="108"/>
      <c r="X7" s="113"/>
      <c r="Y7" s="90"/>
      <c r="Z7" s="90"/>
      <c r="AA7" s="90"/>
      <c r="AB7" s="90"/>
      <c r="AC7" s="90"/>
      <c r="AD7" s="90"/>
    </row>
    <row r="8" spans="1:30" x14ac:dyDescent="0.25">
      <c r="A8" s="24"/>
      <c r="B8" s="114"/>
      <c r="C8" s="115"/>
      <c r="D8" s="115"/>
      <c r="E8" s="116"/>
      <c r="F8" s="116"/>
      <c r="G8" s="117"/>
      <c r="H8" s="118"/>
      <c r="I8" s="116"/>
      <c r="J8" s="118"/>
      <c r="K8" s="118"/>
      <c r="L8" s="118"/>
      <c r="M8" s="118"/>
      <c r="N8" s="118"/>
      <c r="O8" s="118"/>
      <c r="P8" s="118"/>
      <c r="Q8" s="135"/>
      <c r="R8" s="135"/>
      <c r="S8" s="135"/>
      <c r="T8" s="135"/>
      <c r="U8" s="135"/>
      <c r="V8" s="118"/>
      <c r="W8" s="118"/>
      <c r="X8" s="119"/>
      <c r="Y8" s="90"/>
      <c r="Z8" s="90"/>
      <c r="AA8" s="90"/>
      <c r="AB8" s="90"/>
      <c r="AC8" s="90"/>
      <c r="AD8" s="90"/>
    </row>
    <row r="9" spans="1:30" x14ac:dyDescent="0.25">
      <c r="A9" s="9"/>
      <c r="B9" s="93" t="s">
        <v>90</v>
      </c>
      <c r="C9" s="23" t="s">
        <v>65</v>
      </c>
      <c r="D9" s="94" t="s">
        <v>66</v>
      </c>
      <c r="E9" s="95" t="s">
        <v>1</v>
      </c>
      <c r="F9" s="25"/>
      <c r="G9" s="96" t="s">
        <v>67</v>
      </c>
      <c r="H9" s="97" t="s">
        <v>68</v>
      </c>
      <c r="I9" s="97" t="s">
        <v>31</v>
      </c>
      <c r="J9" s="18" t="s">
        <v>69</v>
      </c>
      <c r="K9" s="98" t="s">
        <v>70</v>
      </c>
      <c r="L9" s="98" t="s">
        <v>71</v>
      </c>
      <c r="M9" s="96" t="s">
        <v>72</v>
      </c>
      <c r="N9" s="96" t="s">
        <v>30</v>
      </c>
      <c r="O9" s="97" t="s">
        <v>73</v>
      </c>
      <c r="P9" s="96" t="s">
        <v>68</v>
      </c>
      <c r="Q9" s="133" t="s">
        <v>3</v>
      </c>
      <c r="R9" s="133">
        <v>1</v>
      </c>
      <c r="S9" s="133">
        <v>2</v>
      </c>
      <c r="T9" s="133">
        <v>3</v>
      </c>
      <c r="U9" s="133" t="s">
        <v>74</v>
      </c>
      <c r="V9" s="18" t="s">
        <v>21</v>
      </c>
      <c r="W9" s="17" t="s">
        <v>75</v>
      </c>
      <c r="X9" s="17" t="s">
        <v>76</v>
      </c>
      <c r="Y9" s="90"/>
      <c r="Z9" s="90"/>
      <c r="AA9" s="90"/>
      <c r="AB9" s="90"/>
      <c r="AC9" s="90"/>
      <c r="AD9" s="90"/>
    </row>
    <row r="10" spans="1:30" x14ac:dyDescent="0.25">
      <c r="A10" s="24"/>
      <c r="B10" s="99" t="s">
        <v>91</v>
      </c>
      <c r="C10" s="128" t="s">
        <v>92</v>
      </c>
      <c r="D10" s="99" t="s">
        <v>77</v>
      </c>
      <c r="E10" s="129" t="s">
        <v>42</v>
      </c>
      <c r="F10" s="130"/>
      <c r="G10" s="100"/>
      <c r="H10" s="100"/>
      <c r="I10" s="100">
        <v>1</v>
      </c>
      <c r="J10" s="100" t="s">
        <v>82</v>
      </c>
      <c r="K10" s="100">
        <v>4</v>
      </c>
      <c r="L10" s="100"/>
      <c r="M10" s="100">
        <v>1</v>
      </c>
      <c r="N10" s="100"/>
      <c r="O10" s="100">
        <v>1</v>
      </c>
      <c r="P10" s="100"/>
      <c r="Q10" s="101" t="s">
        <v>98</v>
      </c>
      <c r="R10" s="101"/>
      <c r="S10" s="101" t="s">
        <v>99</v>
      </c>
      <c r="T10" s="101" t="s">
        <v>100</v>
      </c>
      <c r="U10" s="101" t="s">
        <v>101</v>
      </c>
      <c r="V10" s="146">
        <v>0.625</v>
      </c>
      <c r="W10" s="147" t="s">
        <v>93</v>
      </c>
      <c r="X10" s="101" t="s">
        <v>94</v>
      </c>
      <c r="Y10" s="90"/>
      <c r="Z10" s="90"/>
      <c r="AA10" s="90"/>
      <c r="AB10" s="90"/>
      <c r="AC10" s="90"/>
      <c r="AD10" s="90"/>
    </row>
    <row r="11" spans="1:30" x14ac:dyDescent="0.25">
      <c r="A11" s="24"/>
      <c r="B11" s="99" t="s">
        <v>95</v>
      </c>
      <c r="C11" s="128" t="s">
        <v>96</v>
      </c>
      <c r="D11" s="99" t="s">
        <v>77</v>
      </c>
      <c r="E11" s="129" t="s">
        <v>42</v>
      </c>
      <c r="F11" s="130"/>
      <c r="G11" s="100"/>
      <c r="H11" s="100"/>
      <c r="I11" s="100">
        <v>1</v>
      </c>
      <c r="J11" s="100" t="s">
        <v>82</v>
      </c>
      <c r="K11" s="100">
        <v>4</v>
      </c>
      <c r="L11" s="100"/>
      <c r="M11" s="100">
        <v>1</v>
      </c>
      <c r="N11" s="100"/>
      <c r="O11" s="100"/>
      <c r="P11" s="100"/>
      <c r="Q11" s="101" t="s">
        <v>102</v>
      </c>
      <c r="R11" s="101"/>
      <c r="S11" s="101" t="s">
        <v>103</v>
      </c>
      <c r="T11" s="101" t="s">
        <v>99</v>
      </c>
      <c r="U11" s="101" t="s">
        <v>104</v>
      </c>
      <c r="V11" s="146">
        <v>0.6</v>
      </c>
      <c r="W11" s="147" t="s">
        <v>97</v>
      </c>
      <c r="X11" s="100">
        <v>2175</v>
      </c>
      <c r="Y11" s="90"/>
      <c r="Z11" s="90"/>
      <c r="AA11" s="90"/>
      <c r="AB11" s="90"/>
      <c r="AC11" s="90"/>
      <c r="AD11" s="90"/>
    </row>
    <row r="12" spans="1:30" x14ac:dyDescent="0.25">
      <c r="A12" s="24"/>
      <c r="B12" s="23" t="s">
        <v>9</v>
      </c>
      <c r="C12" s="18"/>
      <c r="D12" s="17"/>
      <c r="E12" s="102"/>
      <c r="F12" s="103"/>
      <c r="G12" s="19"/>
      <c r="H12" s="19"/>
      <c r="I12" s="19">
        <f>SUM(I10:I11)</f>
        <v>2</v>
      </c>
      <c r="J12" s="18"/>
      <c r="K12" s="18"/>
      <c r="L12" s="18"/>
      <c r="M12" s="19">
        <f t="shared" ref="M12:U12" si="1">SUM(M10:M11)</f>
        <v>2</v>
      </c>
      <c r="N12" s="19"/>
      <c r="O12" s="19">
        <v>1</v>
      </c>
      <c r="P12" s="19"/>
      <c r="Q12" s="105" t="s">
        <v>114</v>
      </c>
      <c r="R12" s="105"/>
      <c r="S12" s="105" t="s">
        <v>100</v>
      </c>
      <c r="T12" s="105" t="s">
        <v>115</v>
      </c>
      <c r="U12" s="105" t="s">
        <v>116</v>
      </c>
      <c r="V12" s="31">
        <v>0.61499999999999999</v>
      </c>
      <c r="W12" s="104"/>
      <c r="X12" s="105"/>
      <c r="Y12" s="90"/>
      <c r="Z12" s="90"/>
      <c r="AA12" s="90"/>
      <c r="AB12" s="90"/>
      <c r="AC12" s="90"/>
      <c r="AD12" s="90"/>
    </row>
    <row r="13" spans="1:30" x14ac:dyDescent="0.25">
      <c r="A13" s="24"/>
      <c r="B13" s="138"/>
      <c r="C13" s="139"/>
      <c r="D13" s="140"/>
      <c r="E13" s="141"/>
      <c r="F13" s="142"/>
      <c r="G13" s="139"/>
      <c r="H13" s="139"/>
      <c r="I13" s="139"/>
      <c r="J13" s="143"/>
      <c r="K13" s="143"/>
      <c r="L13" s="143"/>
      <c r="M13" s="139"/>
      <c r="N13" s="139"/>
      <c r="O13" s="139"/>
      <c r="P13" s="139"/>
      <c r="Q13" s="144"/>
      <c r="R13" s="144"/>
      <c r="S13" s="144"/>
      <c r="T13" s="144"/>
      <c r="U13" s="144"/>
      <c r="V13" s="139"/>
      <c r="W13" s="140"/>
      <c r="X13" s="145"/>
      <c r="Y13" s="90"/>
      <c r="Z13" s="90"/>
      <c r="AA13" s="90"/>
      <c r="AB13" s="90"/>
      <c r="AC13" s="90"/>
      <c r="AD13" s="90"/>
    </row>
    <row r="14" spans="1:30" x14ac:dyDescent="0.25">
      <c r="A14" s="24"/>
      <c r="B14" s="120"/>
      <c r="C14" s="1"/>
      <c r="D14" s="120"/>
      <c r="E14" s="12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6"/>
      <c r="R14" s="136"/>
      <c r="S14" s="136"/>
      <c r="T14" s="136"/>
      <c r="U14" s="136"/>
      <c r="V14" s="1"/>
      <c r="W14" s="120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20"/>
      <c r="C15" s="1"/>
      <c r="D15" s="120"/>
      <c r="E15" s="12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6"/>
      <c r="R15" s="136"/>
      <c r="S15" s="136"/>
      <c r="T15" s="136"/>
      <c r="U15" s="136"/>
      <c r="V15" s="1"/>
      <c r="W15" s="120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20"/>
      <c r="C16" s="1"/>
      <c r="D16" s="120"/>
      <c r="E16" s="12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6"/>
      <c r="R16" s="136"/>
      <c r="S16" s="136"/>
      <c r="T16" s="136"/>
      <c r="U16" s="136"/>
      <c r="V16" s="1"/>
      <c r="W16" s="120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20"/>
      <c r="C17" s="1"/>
      <c r="D17" s="120"/>
      <c r="E17" s="12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6"/>
      <c r="R17" s="136"/>
      <c r="S17" s="136"/>
      <c r="T17" s="136"/>
      <c r="U17" s="136"/>
      <c r="V17" s="1"/>
      <c r="W17" s="120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20"/>
      <c r="C18" s="1"/>
      <c r="D18" s="120"/>
      <c r="E18" s="12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6"/>
      <c r="R18" s="136"/>
      <c r="S18" s="136"/>
      <c r="T18" s="136"/>
      <c r="U18" s="136"/>
      <c r="V18" s="1"/>
      <c r="W18" s="120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20"/>
      <c r="C19" s="1"/>
      <c r="D19" s="120"/>
      <c r="E19" s="12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6"/>
      <c r="R19" s="136"/>
      <c r="S19" s="136"/>
      <c r="T19" s="136"/>
      <c r="U19" s="136"/>
      <c r="V19" s="1"/>
      <c r="W19" s="120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20"/>
      <c r="C20" s="1"/>
      <c r="D20" s="120"/>
      <c r="E20" s="12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6"/>
      <c r="R20" s="136"/>
      <c r="S20" s="136"/>
      <c r="T20" s="136"/>
      <c r="U20" s="136"/>
      <c r="V20" s="1"/>
      <c r="W20" s="120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20"/>
      <c r="C21" s="1"/>
      <c r="D21" s="120"/>
      <c r="E21" s="12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6"/>
      <c r="R21" s="136"/>
      <c r="S21" s="136"/>
      <c r="T21" s="136"/>
      <c r="U21" s="136"/>
      <c r="V21" s="1"/>
      <c r="W21" s="120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20"/>
      <c r="C22" s="1"/>
      <c r="D22" s="120"/>
      <c r="E22" s="12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6"/>
      <c r="R22" s="136"/>
      <c r="S22" s="136"/>
      <c r="T22" s="136"/>
      <c r="U22" s="136"/>
      <c r="V22" s="1"/>
      <c r="W22" s="120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20"/>
      <c r="C23" s="1"/>
      <c r="D23" s="120"/>
      <c r="E23" s="12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6"/>
      <c r="R23" s="136"/>
      <c r="S23" s="136"/>
      <c r="T23" s="136"/>
      <c r="U23" s="136"/>
      <c r="V23" s="1"/>
      <c r="W23" s="120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20"/>
      <c r="C24" s="1"/>
      <c r="D24" s="120"/>
      <c r="E24" s="12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6"/>
      <c r="R24" s="136"/>
      <c r="S24" s="136"/>
      <c r="T24" s="136"/>
      <c r="U24" s="136"/>
      <c r="V24" s="1"/>
      <c r="W24" s="120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20"/>
      <c r="C25" s="1"/>
      <c r="D25" s="120"/>
      <c r="E25" s="12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6"/>
      <c r="R25" s="136"/>
      <c r="S25" s="136"/>
      <c r="T25" s="136"/>
      <c r="U25" s="136"/>
      <c r="V25" s="1"/>
      <c r="W25" s="120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20"/>
      <c r="C26" s="1"/>
      <c r="D26" s="120"/>
      <c r="E26" s="12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6"/>
      <c r="R26" s="136"/>
      <c r="S26" s="136"/>
      <c r="T26" s="136"/>
      <c r="U26" s="136"/>
      <c r="V26" s="1"/>
      <c r="W26" s="120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20"/>
      <c r="C27" s="1"/>
      <c r="D27" s="120"/>
      <c r="E27" s="12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6"/>
      <c r="R27" s="136"/>
      <c r="S27" s="136"/>
      <c r="T27" s="136"/>
      <c r="U27" s="136"/>
      <c r="V27" s="1"/>
      <c r="W27" s="120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20"/>
      <c r="C28" s="1"/>
      <c r="D28" s="120"/>
      <c r="E28" s="12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6"/>
      <c r="R28" s="136"/>
      <c r="S28" s="136"/>
      <c r="T28" s="136"/>
      <c r="U28" s="136"/>
      <c r="V28" s="1"/>
      <c r="W28" s="120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20"/>
      <c r="C29" s="1"/>
      <c r="D29" s="120"/>
      <c r="E29" s="12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6"/>
      <c r="R29" s="136"/>
      <c r="S29" s="136"/>
      <c r="T29" s="136"/>
      <c r="U29" s="136"/>
      <c r="V29" s="1"/>
      <c r="W29" s="120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20"/>
      <c r="C30" s="1"/>
      <c r="D30" s="120"/>
      <c r="E30" s="12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6"/>
      <c r="R30" s="136"/>
      <c r="S30" s="136"/>
      <c r="T30" s="136"/>
      <c r="U30" s="136"/>
      <c r="V30" s="1"/>
      <c r="W30" s="120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20"/>
      <c r="C31" s="1"/>
      <c r="D31" s="120"/>
      <c r="E31" s="12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6"/>
      <c r="R31" s="136"/>
      <c r="S31" s="136"/>
      <c r="T31" s="136"/>
      <c r="U31" s="136"/>
      <c r="V31" s="1"/>
      <c r="W31" s="120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20"/>
      <c r="C32" s="1"/>
      <c r="D32" s="120"/>
      <c r="E32" s="12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6"/>
      <c r="R32" s="136"/>
      <c r="S32" s="136"/>
      <c r="T32" s="136"/>
      <c r="U32" s="136"/>
      <c r="V32" s="1"/>
      <c r="W32" s="120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20"/>
      <c r="C33" s="1"/>
      <c r="D33" s="120"/>
      <c r="E33" s="12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6"/>
      <c r="R33" s="136"/>
      <c r="S33" s="136"/>
      <c r="T33" s="136"/>
      <c r="U33" s="136"/>
      <c r="V33" s="1"/>
      <c r="W33" s="120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20"/>
      <c r="C34" s="1"/>
      <c r="D34" s="120"/>
      <c r="E34" s="12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6"/>
      <c r="R34" s="136"/>
      <c r="S34" s="136"/>
      <c r="T34" s="136"/>
      <c r="U34" s="136"/>
      <c r="V34" s="1"/>
      <c r="W34" s="120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20"/>
      <c r="C35" s="1"/>
      <c r="D35" s="120"/>
      <c r="E35" s="12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36"/>
      <c r="R35" s="136"/>
      <c r="S35" s="136"/>
      <c r="T35" s="136"/>
      <c r="U35" s="136"/>
      <c r="V35" s="1"/>
      <c r="W35" s="120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20"/>
      <c r="C36" s="1"/>
      <c r="D36" s="120"/>
      <c r="E36" s="12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36"/>
      <c r="R36" s="136"/>
      <c r="S36" s="136"/>
      <c r="T36" s="136"/>
      <c r="U36" s="136"/>
      <c r="V36" s="1"/>
      <c r="W36" s="120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20"/>
      <c r="C37" s="1"/>
      <c r="D37" s="120"/>
      <c r="E37" s="12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36"/>
      <c r="R37" s="136"/>
      <c r="S37" s="136"/>
      <c r="T37" s="136"/>
      <c r="U37" s="136"/>
      <c r="V37" s="1"/>
      <c r="W37" s="120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20"/>
      <c r="C38" s="1"/>
      <c r="D38" s="120"/>
      <c r="E38" s="12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36"/>
      <c r="R38" s="136"/>
      <c r="S38" s="136"/>
      <c r="T38" s="136"/>
      <c r="U38" s="136"/>
      <c r="V38" s="1"/>
      <c r="W38" s="120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20"/>
      <c r="C39" s="1"/>
      <c r="D39" s="120"/>
      <c r="E39" s="12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36"/>
      <c r="R39" s="136"/>
      <c r="S39" s="136"/>
      <c r="T39" s="136"/>
      <c r="U39" s="136"/>
      <c r="V39" s="1"/>
      <c r="W39" s="120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20"/>
      <c r="C40" s="1"/>
      <c r="D40" s="120"/>
      <c r="E40" s="12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36"/>
      <c r="R40" s="136"/>
      <c r="S40" s="136"/>
      <c r="T40" s="136"/>
      <c r="U40" s="136"/>
      <c r="V40" s="1"/>
      <c r="W40" s="120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20"/>
      <c r="C41" s="1"/>
      <c r="D41" s="120"/>
      <c r="E41" s="12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36"/>
      <c r="R41" s="136"/>
      <c r="S41" s="136"/>
      <c r="T41" s="136"/>
      <c r="U41" s="136"/>
      <c r="V41" s="1"/>
      <c r="W41" s="120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20"/>
      <c r="C42" s="1"/>
      <c r="D42" s="120"/>
      <c r="E42" s="12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36"/>
      <c r="R42" s="136"/>
      <c r="S42" s="136"/>
      <c r="T42" s="136"/>
      <c r="U42" s="136"/>
      <c r="V42" s="1"/>
      <c r="W42" s="120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20"/>
      <c r="C43" s="1"/>
      <c r="D43" s="120"/>
      <c r="E43" s="12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36"/>
      <c r="R43" s="136"/>
      <c r="S43" s="136"/>
      <c r="T43" s="136"/>
      <c r="U43" s="136"/>
      <c r="V43" s="1"/>
      <c r="W43" s="120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20"/>
      <c r="C44" s="1"/>
      <c r="D44" s="120"/>
      <c r="E44" s="12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36"/>
      <c r="R44" s="136"/>
      <c r="S44" s="136"/>
      <c r="T44" s="136"/>
      <c r="U44" s="136"/>
      <c r="V44" s="1"/>
      <c r="W44" s="120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20"/>
      <c r="C45" s="1"/>
      <c r="D45" s="120"/>
      <c r="E45" s="12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36"/>
      <c r="R45" s="136"/>
      <c r="S45" s="136"/>
      <c r="T45" s="136"/>
      <c r="U45" s="136"/>
      <c r="V45" s="1"/>
      <c r="W45" s="120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20"/>
      <c r="C46" s="1"/>
      <c r="D46" s="120"/>
      <c r="E46" s="12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36"/>
      <c r="R46" s="136"/>
      <c r="S46" s="136"/>
      <c r="T46" s="136"/>
      <c r="U46" s="136"/>
      <c r="V46" s="1"/>
      <c r="W46" s="120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20"/>
      <c r="C47" s="1"/>
      <c r="D47" s="120"/>
      <c r="E47" s="12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36"/>
      <c r="R47" s="136"/>
      <c r="S47" s="136"/>
      <c r="T47" s="136"/>
      <c r="U47" s="136"/>
      <c r="V47" s="1"/>
      <c r="W47" s="120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20"/>
      <c r="C48" s="1"/>
      <c r="D48" s="120"/>
      <c r="E48" s="12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36"/>
      <c r="R48" s="136"/>
      <c r="S48" s="136"/>
      <c r="T48" s="136"/>
      <c r="U48" s="136"/>
      <c r="V48" s="1"/>
      <c r="W48" s="120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20"/>
      <c r="C49" s="1"/>
      <c r="D49" s="120"/>
      <c r="E49" s="12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36"/>
      <c r="R49" s="136"/>
      <c r="S49" s="136"/>
      <c r="T49" s="136"/>
      <c r="U49" s="136"/>
      <c r="V49" s="1"/>
      <c r="W49" s="120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20"/>
      <c r="C50" s="1"/>
      <c r="D50" s="120"/>
      <c r="E50" s="12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36"/>
      <c r="R50" s="136"/>
      <c r="S50" s="136"/>
      <c r="T50" s="136"/>
      <c r="U50" s="136"/>
      <c r="V50" s="1"/>
      <c r="W50" s="120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20"/>
      <c r="C51" s="1"/>
      <c r="D51" s="120"/>
      <c r="E51" s="12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36"/>
      <c r="R51" s="136"/>
      <c r="S51" s="136"/>
      <c r="T51" s="136"/>
      <c r="U51" s="136"/>
      <c r="V51" s="1"/>
      <c r="W51" s="120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20"/>
      <c r="C52" s="1"/>
      <c r="D52" s="120"/>
      <c r="E52" s="12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36"/>
      <c r="R52" s="136"/>
      <c r="S52" s="136"/>
      <c r="T52" s="136"/>
      <c r="U52" s="136"/>
      <c r="V52" s="1"/>
      <c r="W52" s="120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20"/>
      <c r="C53" s="1"/>
      <c r="D53" s="120"/>
      <c r="E53" s="12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36"/>
      <c r="R53" s="136"/>
      <c r="S53" s="136"/>
      <c r="T53" s="136"/>
      <c r="U53" s="136"/>
      <c r="V53" s="1"/>
      <c r="W53" s="120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20"/>
      <c r="C54" s="1"/>
      <c r="D54" s="120"/>
      <c r="E54" s="12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36"/>
      <c r="R54" s="136"/>
      <c r="S54" s="136"/>
      <c r="T54" s="136"/>
      <c r="U54" s="136"/>
      <c r="V54" s="1"/>
      <c r="W54" s="120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20"/>
      <c r="C55" s="1"/>
      <c r="D55" s="120"/>
      <c r="E55" s="12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36"/>
      <c r="R55" s="136"/>
      <c r="S55" s="136"/>
      <c r="T55" s="136"/>
      <c r="U55" s="136"/>
      <c r="V55" s="1"/>
      <c r="W55" s="120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20"/>
      <c r="C56" s="1"/>
      <c r="D56" s="120"/>
      <c r="E56" s="12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36"/>
      <c r="R56" s="136"/>
      <c r="S56" s="136"/>
      <c r="T56" s="136"/>
      <c r="U56" s="136"/>
      <c r="V56" s="1"/>
      <c r="W56" s="120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20"/>
      <c r="C57" s="1"/>
      <c r="D57" s="120"/>
      <c r="E57" s="12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36"/>
      <c r="R57" s="136"/>
      <c r="S57" s="136"/>
      <c r="T57" s="136"/>
      <c r="U57" s="136"/>
      <c r="V57" s="1"/>
      <c r="W57" s="120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20"/>
      <c r="C58" s="1"/>
      <c r="D58" s="120"/>
      <c r="E58" s="12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36"/>
      <c r="R58" s="136"/>
      <c r="S58" s="136"/>
      <c r="T58" s="136"/>
      <c r="U58" s="136"/>
      <c r="V58" s="1"/>
      <c r="W58" s="120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20"/>
      <c r="C59" s="1"/>
      <c r="D59" s="120"/>
      <c r="E59" s="12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36"/>
      <c r="R59" s="136"/>
      <c r="S59" s="136"/>
      <c r="T59" s="136"/>
      <c r="U59" s="136"/>
      <c r="V59" s="1"/>
      <c r="W59" s="120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20"/>
      <c r="C60" s="1"/>
      <c r="D60" s="120"/>
      <c r="E60" s="12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36"/>
      <c r="R60" s="136"/>
      <c r="S60" s="136"/>
      <c r="T60" s="136"/>
      <c r="U60" s="136"/>
      <c r="V60" s="1"/>
      <c r="W60" s="120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20"/>
      <c r="C61" s="1"/>
      <c r="D61" s="120"/>
      <c r="E61" s="12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36"/>
      <c r="R61" s="136"/>
      <c r="S61" s="136"/>
      <c r="T61" s="136"/>
      <c r="U61" s="136"/>
      <c r="V61" s="1"/>
      <c r="W61" s="120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20"/>
      <c r="C62" s="1"/>
      <c r="D62" s="120"/>
      <c r="E62" s="12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36"/>
      <c r="R62" s="136"/>
      <c r="S62" s="136"/>
      <c r="T62" s="136"/>
      <c r="U62" s="136"/>
      <c r="V62" s="1"/>
      <c r="W62" s="120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20"/>
      <c r="C63" s="1"/>
      <c r="D63" s="120"/>
      <c r="E63" s="12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36"/>
      <c r="R63" s="136"/>
      <c r="S63" s="136"/>
      <c r="T63" s="136"/>
      <c r="U63" s="136"/>
      <c r="V63" s="1"/>
      <c r="W63" s="120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20"/>
      <c r="C64" s="1"/>
      <c r="D64" s="120"/>
      <c r="E64" s="12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36"/>
      <c r="R64" s="136"/>
      <c r="S64" s="136"/>
      <c r="T64" s="136"/>
      <c r="U64" s="136"/>
      <c r="V64" s="1"/>
      <c r="W64" s="120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20"/>
      <c r="C65" s="1"/>
      <c r="D65" s="120"/>
      <c r="E65" s="12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36"/>
      <c r="R65" s="136"/>
      <c r="S65" s="136"/>
      <c r="T65" s="136"/>
      <c r="U65" s="136"/>
      <c r="V65" s="1"/>
      <c r="W65" s="120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20"/>
      <c r="C66" s="1"/>
      <c r="D66" s="120"/>
      <c r="E66" s="12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36"/>
      <c r="R66" s="136"/>
      <c r="S66" s="136"/>
      <c r="T66" s="136"/>
      <c r="U66" s="136"/>
      <c r="V66" s="1"/>
      <c r="W66" s="120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20"/>
      <c r="C67" s="1"/>
      <c r="D67" s="120"/>
      <c r="E67" s="12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36"/>
      <c r="R67" s="136"/>
      <c r="S67" s="136"/>
      <c r="T67" s="136"/>
      <c r="U67" s="136"/>
      <c r="V67" s="1"/>
      <c r="W67" s="120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20"/>
      <c r="C68" s="1"/>
      <c r="D68" s="120"/>
      <c r="E68" s="12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36"/>
      <c r="R68" s="136"/>
      <c r="S68" s="136"/>
      <c r="T68" s="136"/>
      <c r="U68" s="136"/>
      <c r="V68" s="1"/>
      <c r="W68" s="120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20"/>
      <c r="C69" s="1"/>
      <c r="D69" s="120"/>
      <c r="E69" s="12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36"/>
      <c r="R69" s="136"/>
      <c r="S69" s="136"/>
      <c r="T69" s="136"/>
      <c r="U69" s="136"/>
      <c r="V69" s="1"/>
      <c r="W69" s="120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20"/>
      <c r="C70" s="1"/>
      <c r="D70" s="120"/>
      <c r="E70" s="12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36"/>
      <c r="R70" s="136"/>
      <c r="S70" s="136"/>
      <c r="T70" s="136"/>
      <c r="U70" s="136"/>
      <c r="V70" s="1"/>
      <c r="W70" s="120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20"/>
      <c r="C71" s="1"/>
      <c r="D71" s="120"/>
      <c r="E71" s="12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36"/>
      <c r="R71" s="136"/>
      <c r="S71" s="136"/>
      <c r="T71" s="136"/>
      <c r="U71" s="136"/>
      <c r="V71" s="1"/>
      <c r="W71" s="120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20"/>
      <c r="C72" s="1"/>
      <c r="D72" s="120"/>
      <c r="E72" s="12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36"/>
      <c r="R72" s="136"/>
      <c r="S72" s="136"/>
      <c r="T72" s="136"/>
      <c r="U72" s="136"/>
      <c r="V72" s="1"/>
      <c r="W72" s="120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20"/>
      <c r="C73" s="1"/>
      <c r="D73" s="120"/>
      <c r="E73" s="12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36"/>
      <c r="R73" s="136"/>
      <c r="S73" s="136"/>
      <c r="T73" s="136"/>
      <c r="U73" s="136"/>
      <c r="V73" s="1"/>
      <c r="W73" s="120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20"/>
      <c r="C74" s="1"/>
      <c r="D74" s="120"/>
      <c r="E74" s="12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36"/>
      <c r="R74" s="136"/>
      <c r="S74" s="136"/>
      <c r="T74" s="136"/>
      <c r="U74" s="136"/>
      <c r="V74" s="1"/>
      <c r="W74" s="120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20"/>
      <c r="C75" s="1"/>
      <c r="D75" s="120"/>
      <c r="E75" s="12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36"/>
      <c r="R75" s="136"/>
      <c r="S75" s="136"/>
      <c r="T75" s="136"/>
      <c r="U75" s="136"/>
      <c r="V75" s="1"/>
      <c r="W75" s="120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20"/>
      <c r="C76" s="1"/>
      <c r="D76" s="120"/>
      <c r="E76" s="12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36"/>
      <c r="R76" s="136"/>
      <c r="S76" s="136"/>
      <c r="T76" s="136"/>
      <c r="U76" s="136"/>
      <c r="V76" s="1"/>
      <c r="W76" s="120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20"/>
      <c r="C77" s="1"/>
      <c r="D77" s="120"/>
      <c r="E77" s="12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36"/>
      <c r="R77" s="136"/>
      <c r="S77" s="136"/>
      <c r="T77" s="136"/>
      <c r="U77" s="136"/>
      <c r="V77" s="1"/>
      <c r="W77" s="120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20"/>
      <c r="C78" s="1"/>
      <c r="D78" s="120"/>
      <c r="E78" s="12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36"/>
      <c r="R78" s="136"/>
      <c r="S78" s="136"/>
      <c r="T78" s="136"/>
      <c r="U78" s="136"/>
      <c r="V78" s="1"/>
      <c r="W78" s="120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20"/>
      <c r="C79" s="1"/>
      <c r="D79" s="120"/>
      <c r="E79" s="12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36"/>
      <c r="R79" s="136"/>
      <c r="S79" s="136"/>
      <c r="T79" s="136"/>
      <c r="U79" s="136"/>
      <c r="V79" s="1"/>
      <c r="W79" s="120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20"/>
      <c r="C80" s="1"/>
      <c r="D80" s="120"/>
      <c r="E80" s="12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36"/>
      <c r="R80" s="136"/>
      <c r="S80" s="136"/>
      <c r="T80" s="136"/>
      <c r="U80" s="136"/>
      <c r="V80" s="1"/>
      <c r="W80" s="120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20"/>
      <c r="C81" s="1"/>
      <c r="D81" s="120"/>
      <c r="E81" s="12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36"/>
      <c r="R81" s="136"/>
      <c r="S81" s="136"/>
      <c r="T81" s="136"/>
      <c r="U81" s="136"/>
      <c r="V81" s="1"/>
      <c r="W81" s="120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20"/>
      <c r="C82" s="1"/>
      <c r="D82" s="120"/>
      <c r="E82" s="12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36"/>
      <c r="R82" s="136"/>
      <c r="S82" s="136"/>
      <c r="T82" s="136"/>
      <c r="U82" s="136"/>
      <c r="V82" s="1"/>
      <c r="W82" s="120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20"/>
      <c r="C83" s="1"/>
      <c r="D83" s="120"/>
      <c r="E83" s="12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36"/>
      <c r="R83" s="136"/>
      <c r="S83" s="136"/>
      <c r="T83" s="136"/>
      <c r="U83" s="136"/>
      <c r="V83" s="1"/>
      <c r="W83" s="120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20"/>
      <c r="C84" s="1"/>
      <c r="D84" s="120"/>
      <c r="E84" s="12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36"/>
      <c r="R84" s="136"/>
      <c r="S84" s="136"/>
      <c r="T84" s="136"/>
      <c r="U84" s="136"/>
      <c r="V84" s="1"/>
      <c r="W84" s="120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20"/>
      <c r="C85" s="1"/>
      <c r="D85" s="120"/>
      <c r="E85" s="121"/>
      <c r="G85" s="1"/>
      <c r="H85" s="38"/>
      <c r="I85" s="1"/>
      <c r="J85" s="25"/>
      <c r="K85" s="25"/>
      <c r="L85" s="25"/>
      <c r="M85" s="1"/>
      <c r="N85" s="1"/>
      <c r="O85" s="1"/>
      <c r="P85" s="1"/>
      <c r="Q85" s="136"/>
      <c r="R85" s="136"/>
      <c r="S85" s="136"/>
      <c r="T85" s="136"/>
      <c r="U85" s="136"/>
      <c r="V85" s="1"/>
      <c r="W85" s="120"/>
      <c r="X85" s="1"/>
      <c r="Y85" s="90"/>
      <c r="Z85" s="90"/>
      <c r="AA85" s="90"/>
      <c r="AB85" s="90"/>
      <c r="AC85" s="90"/>
      <c r="AD85" s="90"/>
    </row>
    <row r="86" spans="1:30" x14ac:dyDescent="0.25">
      <c r="A86" s="24"/>
      <c r="B86" s="120"/>
      <c r="C86" s="1"/>
      <c r="D86" s="120"/>
      <c r="E86" s="121"/>
      <c r="G86" s="1"/>
      <c r="H86" s="38"/>
      <c r="I86" s="1"/>
      <c r="J86" s="25"/>
      <c r="K86" s="25"/>
      <c r="L86" s="25"/>
      <c r="M86" s="1"/>
      <c r="N86" s="1"/>
      <c r="O86" s="1"/>
      <c r="P86" s="1"/>
      <c r="Q86" s="136"/>
      <c r="R86" s="136"/>
      <c r="S86" s="136"/>
      <c r="T86" s="136"/>
      <c r="U86" s="136"/>
      <c r="V86" s="1"/>
      <c r="W86" s="120"/>
      <c r="X86" s="1"/>
      <c r="Y86" s="90"/>
      <c r="Z86" s="90"/>
      <c r="AA86" s="90"/>
      <c r="AB86" s="90"/>
      <c r="AC86" s="90"/>
      <c r="AD86" s="90"/>
    </row>
    <row r="87" spans="1:30" x14ac:dyDescent="0.25">
      <c r="A87" s="24"/>
      <c r="B87" s="120"/>
      <c r="C87" s="1"/>
      <c r="D87" s="120"/>
      <c r="E87" s="121"/>
      <c r="G87" s="1"/>
      <c r="H87" s="38"/>
      <c r="I87" s="1"/>
      <c r="J87" s="25"/>
      <c r="K87" s="25"/>
      <c r="L87" s="25"/>
      <c r="M87" s="1"/>
      <c r="N87" s="1"/>
      <c r="O87" s="1"/>
      <c r="P87" s="1"/>
      <c r="Q87" s="136"/>
      <c r="R87" s="136"/>
      <c r="S87" s="136"/>
      <c r="T87" s="136"/>
      <c r="U87" s="136"/>
      <c r="V87" s="1"/>
      <c r="W87" s="120"/>
      <c r="X87" s="1"/>
      <c r="Y87" s="90"/>
      <c r="Z87" s="90"/>
      <c r="AA87" s="90"/>
      <c r="AB87" s="90"/>
      <c r="AC87" s="90"/>
      <c r="AD87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2019-01-27T19:13:13Z</dcterms:modified>
</cp:coreProperties>
</file>